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45" windowHeight="9135" activeTab="0"/>
  </bookViews>
  <sheets>
    <sheet name="sheet" sheetId="1" r:id="rId1"/>
  </sheets>
  <definedNames>
    <definedName name="_xlnm._FilterDatabase" localSheetId="0" hidden="1">'sheet'!$A$2:$E$52</definedName>
    <definedName name="_xlfn.IFERROR" hidden="1">#NAME?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<sst xmlns="http://schemas.openxmlformats.org/spreadsheetml/2006/main" count="106" uniqueCount="29">
  <si>
    <t>岗位代码</t>
  </si>
  <si>
    <t>岗位名称</t>
  </si>
  <si>
    <t>招聘单位</t>
  </si>
  <si>
    <t>准考证号</t>
  </si>
  <si>
    <t>小学语文</t>
  </si>
  <si>
    <t>屯溪区教育局-屯溪百鸟亭小学</t>
  </si>
  <si>
    <t>小学数学</t>
  </si>
  <si>
    <t>小学英语</t>
  </si>
  <si>
    <t>屯溪区教育局-屯溪百鸟亭小学（尤溪小学）</t>
  </si>
  <si>
    <t>小学美术</t>
  </si>
  <si>
    <t>小学体育</t>
  </si>
  <si>
    <t>小学道德与法治</t>
  </si>
  <si>
    <t>屯溪区教育局-屯溪江南实验小学</t>
  </si>
  <si>
    <t>小学科学</t>
  </si>
  <si>
    <t>小学音乐</t>
  </si>
  <si>
    <t>屯溪区教育局-屯溪江南实验小学（柏山小学）</t>
  </si>
  <si>
    <t>屯溪区教育局-屯溪柏树小学</t>
  </si>
  <si>
    <t>屯溪区教育局-屯溪长干小学</t>
  </si>
  <si>
    <t>屯溪区教育局-屯溪荷花池小学</t>
  </si>
  <si>
    <t>屯溪区教育局-屯溪大位小学</t>
  </si>
  <si>
    <t>屯溪区教育局-屯溪现代实验学校</t>
  </si>
  <si>
    <t>小学信息技术</t>
  </si>
  <si>
    <t>小学心理健康</t>
  </si>
  <si>
    <t>屯溪区教育局-屯溪龙山实验小学</t>
  </si>
  <si>
    <t>屯溪区教育局-屯溪东城实验小学</t>
  </si>
  <si>
    <t>34100237</t>
  </si>
  <si>
    <t>屯溪区教育局-屯溪区奕棋镇中心小学</t>
  </si>
  <si>
    <t>屯溪区教育局-黄山市实验小学</t>
  </si>
  <si>
    <t>2024年度黄山市屯溪区小学新任教师公开招聘进入体检考察人员名单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</si>
</sst>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N5" sqref="N5"/>
    </sheetView>
  </sheetViews>
  <sheetFormatPr defaultColWidth="9.00390625" defaultRowHeight="13.5" customHeight="1"/>
  <cols>
    <col min="1" max="1" width="12.421875" style="0" customWidth="1"/>
    <col min="2" max="2" width="14.28125" style="0" customWidth="1"/>
    <col min="3" max="3" width="43.140625" style="0" customWidth="1"/>
    <col min="4" max="4" width="15.28125" style="0" customWidth="1"/>
    <col min="5" max="5" width="9.00390625" style="0" customWidth="1"/>
  </cols>
  <sheetData>
    <row r="1" spans="1:4" ht="67.5" customHeight="1">
      <c r="A1" s="6" t="s">
        <v>28</v>
      </c>
      <c r="B1" s="6"/>
      <c r="C1" s="6"/>
      <c r="D1" s="6"/>
    </row>
    <row r="2" spans="1:4" ht="33.75" customHeight="1">
      <c r="A2" s="2" t="s">
        <v>0</v>
      </c>
      <c r="B2" s="3" t="s">
        <v>1</v>
      </c>
      <c r="C2" s="3" t="s">
        <v>2</v>
      </c>
      <c r="D2" s="2" t="s">
        <v>3</v>
      </c>
    </row>
    <row r="3" spans="1:4" ht="29.25" customHeight="1">
      <c r="A3" s="4" t="str">
        <f>"34100201"</f>
        <v>34100201</v>
      </c>
      <c r="B3" s="4" t="s">
        <v>4</v>
      </c>
      <c r="C3" s="4" t="s">
        <v>5</v>
      </c>
      <c r="D3" s="4" t="str">
        <f>"243410012516"</f>
        <v>243410012516</v>
      </c>
    </row>
    <row r="4" spans="1:4" ht="29.25" customHeight="1">
      <c r="A4" s="4" t="str">
        <f>"34100201"</f>
        <v>34100201</v>
      </c>
      <c r="B4" s="4" t="s">
        <v>4</v>
      </c>
      <c r="C4" s="4" t="s">
        <v>5</v>
      </c>
      <c r="D4" s="4" t="str">
        <f>"243410012616"</f>
        <v>243410012616</v>
      </c>
    </row>
    <row r="5" spans="1:4" ht="29.25" customHeight="1">
      <c r="A5" s="4" t="str">
        <f>"34100201"</f>
        <v>34100201</v>
      </c>
      <c r="B5" s="4" t="s">
        <v>4</v>
      </c>
      <c r="C5" s="4" t="s">
        <v>5</v>
      </c>
      <c r="D5" s="4" t="str">
        <f>"243410012521"</f>
        <v>243410012521</v>
      </c>
    </row>
    <row r="6" spans="1:4" ht="29.25" customHeight="1">
      <c r="A6" s="4" t="str">
        <f>"34100201"</f>
        <v>34100201</v>
      </c>
      <c r="B6" s="4" t="s">
        <v>4</v>
      </c>
      <c r="C6" s="4" t="s">
        <v>5</v>
      </c>
      <c r="D6" s="4" t="str">
        <f>"243410012509"</f>
        <v>243410012509</v>
      </c>
    </row>
    <row r="7" spans="1:4" ht="29.25" customHeight="1">
      <c r="A7" s="4" t="str">
        <f>"34100202"</f>
        <v>34100202</v>
      </c>
      <c r="B7" s="4" t="s">
        <v>6</v>
      </c>
      <c r="C7" s="4" t="s">
        <v>5</v>
      </c>
      <c r="D7" s="4" t="str">
        <f>"243410010805"</f>
        <v>243410010805</v>
      </c>
    </row>
    <row r="8" spans="1:4" ht="29.25" customHeight="1">
      <c r="A8" s="4" t="str">
        <f>"34100202"</f>
        <v>34100202</v>
      </c>
      <c r="B8" s="4" t="s">
        <v>6</v>
      </c>
      <c r="C8" s="4" t="s">
        <v>5</v>
      </c>
      <c r="D8" s="4" t="str">
        <f>"243410010723"</f>
        <v>243410010723</v>
      </c>
    </row>
    <row r="9" spans="1:4" ht="29.25" customHeight="1">
      <c r="A9" s="4" t="str">
        <f>"34100202"</f>
        <v>34100202</v>
      </c>
      <c r="B9" s="4" t="s">
        <v>6</v>
      </c>
      <c r="C9" s="4" t="s">
        <v>5</v>
      </c>
      <c r="D9" s="4" t="str">
        <f>"243410010811"</f>
        <v>243410010811</v>
      </c>
    </row>
    <row r="10" spans="1:4" ht="29.25" customHeight="1">
      <c r="A10" s="4" t="str">
        <f>"34100203"</f>
        <v>34100203</v>
      </c>
      <c r="B10" s="4" t="s">
        <v>7</v>
      </c>
      <c r="C10" s="4" t="s">
        <v>5</v>
      </c>
      <c r="D10" s="4" t="str">
        <f>"243410011815"</f>
        <v>243410011815</v>
      </c>
    </row>
    <row r="11" spans="1:4" ht="29.25" customHeight="1">
      <c r="A11" s="4" t="str">
        <f>"34100204"</f>
        <v>34100204</v>
      </c>
      <c r="B11" s="4" t="s">
        <v>7</v>
      </c>
      <c r="C11" s="4" t="s">
        <v>8</v>
      </c>
      <c r="D11" s="4" t="str">
        <f>"243410011901"</f>
        <v>243410011901</v>
      </c>
    </row>
    <row r="12" spans="1:4" ht="29.25" customHeight="1">
      <c r="A12" s="4" t="str">
        <f>"34100205"</f>
        <v>34100205</v>
      </c>
      <c r="B12" s="4" t="s">
        <v>9</v>
      </c>
      <c r="C12" s="4" t="s">
        <v>5</v>
      </c>
      <c r="D12" s="4" t="str">
        <f>"243410011104"</f>
        <v>243410011104</v>
      </c>
    </row>
    <row r="13" spans="1:4" ht="29.25" customHeight="1">
      <c r="A13" s="4" t="str">
        <f>"34100206"</f>
        <v>34100206</v>
      </c>
      <c r="B13" s="4" t="s">
        <v>10</v>
      </c>
      <c r="C13" s="4" t="s">
        <v>5</v>
      </c>
      <c r="D13" s="4" t="str">
        <f>"243410013310"</f>
        <v>243410013310</v>
      </c>
    </row>
    <row r="14" spans="1:4" ht="29.25" customHeight="1">
      <c r="A14" s="4" t="str">
        <f>"34100207"</f>
        <v>34100207</v>
      </c>
      <c r="B14" s="4" t="s">
        <v>10</v>
      </c>
      <c r="C14" s="4" t="s">
        <v>8</v>
      </c>
      <c r="D14" s="4" t="str">
        <f>"243410013326"</f>
        <v>243410013326</v>
      </c>
    </row>
    <row r="15" spans="1:4" ht="29.25" customHeight="1">
      <c r="A15" s="4" t="str">
        <f>"34100208"</f>
        <v>34100208</v>
      </c>
      <c r="B15" s="4" t="s">
        <v>11</v>
      </c>
      <c r="C15" s="4" t="s">
        <v>5</v>
      </c>
      <c r="D15" s="4" t="str">
        <f>"243410013703"</f>
        <v>243410013703</v>
      </c>
    </row>
    <row r="16" spans="1:4" ht="29.25" customHeight="1">
      <c r="A16" s="4" t="str">
        <f>"34100209"</f>
        <v>34100209</v>
      </c>
      <c r="B16" s="4" t="s">
        <v>4</v>
      </c>
      <c r="C16" s="4" t="s">
        <v>12</v>
      </c>
      <c r="D16" s="4" t="str">
        <f>"243410012712"</f>
        <v>243410012712</v>
      </c>
    </row>
    <row r="17" spans="1:4" ht="29.25" customHeight="1">
      <c r="A17" s="4" t="str">
        <f>"34100210"</f>
        <v>34100210</v>
      </c>
      <c r="B17" s="4" t="s">
        <v>6</v>
      </c>
      <c r="C17" s="4" t="s">
        <v>12</v>
      </c>
      <c r="D17" s="4" t="str">
        <f>"243410010817"</f>
        <v>243410010817</v>
      </c>
    </row>
    <row r="18" spans="1:4" ht="29.25" customHeight="1">
      <c r="A18" s="4" t="str">
        <f>"34100210"</f>
        <v>34100210</v>
      </c>
      <c r="B18" s="4" t="s">
        <v>6</v>
      </c>
      <c r="C18" s="4" t="s">
        <v>12</v>
      </c>
      <c r="D18" s="4" t="str">
        <f>"243410010829"</f>
        <v>243410010829</v>
      </c>
    </row>
    <row r="19" spans="1:4" ht="29.25" customHeight="1">
      <c r="A19" s="4" t="str">
        <f>"34100211"</f>
        <v>34100211</v>
      </c>
      <c r="B19" s="4" t="s">
        <v>7</v>
      </c>
      <c r="C19" s="4" t="s">
        <v>12</v>
      </c>
      <c r="D19" s="4" t="str">
        <f>"243410011924"</f>
        <v>243410011924</v>
      </c>
    </row>
    <row r="20" spans="1:5" ht="29.25" customHeight="1">
      <c r="A20" s="4" t="str">
        <f>"34100212"</f>
        <v>34100212</v>
      </c>
      <c r="B20" s="4" t="s">
        <v>13</v>
      </c>
      <c r="C20" s="4" t="s">
        <v>12</v>
      </c>
      <c r="D20" s="4" t="str">
        <f>"243410011520"</f>
        <v>243410011520</v>
      </c>
      <c r="E20" s="1"/>
    </row>
    <row r="21" spans="1:4" ht="29.25" customHeight="1">
      <c r="A21" s="4" t="str">
        <f>"34100213"</f>
        <v>34100213</v>
      </c>
      <c r="B21" s="4" t="s">
        <v>14</v>
      </c>
      <c r="C21" s="4" t="s">
        <v>12</v>
      </c>
      <c r="D21" s="4" t="str">
        <f>"243410010212"</f>
        <v>243410010212</v>
      </c>
    </row>
    <row r="22" spans="1:4" ht="29.25" customHeight="1">
      <c r="A22" s="4" t="str">
        <f>"34100214"</f>
        <v>34100214</v>
      </c>
      <c r="B22" s="4" t="s">
        <v>14</v>
      </c>
      <c r="C22" s="4" t="s">
        <v>15</v>
      </c>
      <c r="D22" s="4" t="str">
        <f>"243410010301"</f>
        <v>243410010301</v>
      </c>
    </row>
    <row r="23" spans="1:4" ht="29.25" customHeight="1">
      <c r="A23" s="4" t="str">
        <f>"34100215"</f>
        <v>34100215</v>
      </c>
      <c r="B23" s="4" t="s">
        <v>10</v>
      </c>
      <c r="C23" s="4" t="s">
        <v>12</v>
      </c>
      <c r="D23" s="4" t="str">
        <f>"243410013420"</f>
        <v>243410013420</v>
      </c>
    </row>
    <row r="24" spans="1:4" ht="29.25" customHeight="1">
      <c r="A24" s="4" t="str">
        <f>"34100215"</f>
        <v>34100215</v>
      </c>
      <c r="B24" s="4" t="s">
        <v>10</v>
      </c>
      <c r="C24" s="4" t="s">
        <v>12</v>
      </c>
      <c r="D24" s="4" t="str">
        <f>"243410013408"</f>
        <v>243410013408</v>
      </c>
    </row>
    <row r="25" spans="1:4" ht="29.25" customHeight="1">
      <c r="A25" s="4" t="str">
        <f>"34100216"</f>
        <v>34100216</v>
      </c>
      <c r="B25" s="4" t="s">
        <v>9</v>
      </c>
      <c r="C25" s="4" t="s">
        <v>16</v>
      </c>
      <c r="D25" s="4" t="str">
        <f>"243410011211"</f>
        <v>243410011211</v>
      </c>
    </row>
    <row r="26" spans="1:5" ht="29.25" customHeight="1">
      <c r="A26" s="4" t="str">
        <f>"34100217"</f>
        <v>34100217</v>
      </c>
      <c r="B26" s="4" t="s">
        <v>10</v>
      </c>
      <c r="C26" s="4" t="s">
        <v>16</v>
      </c>
      <c r="D26" s="4" t="str">
        <f>"243410013508"</f>
        <v>243410013508</v>
      </c>
      <c r="E26" s="1"/>
    </row>
    <row r="27" spans="1:4" ht="29.25" customHeight="1">
      <c r="A27" s="4" t="str">
        <f>"34100218"</f>
        <v>34100218</v>
      </c>
      <c r="B27" s="4" t="s">
        <v>4</v>
      </c>
      <c r="C27" s="4" t="s">
        <v>17</v>
      </c>
      <c r="D27" s="4" t="str">
        <f>"243410012717"</f>
        <v>243410012717</v>
      </c>
    </row>
    <row r="28" spans="1:4" ht="29.25" customHeight="1">
      <c r="A28" s="4" t="str">
        <f>"34100219"</f>
        <v>34100219</v>
      </c>
      <c r="B28" s="4" t="s">
        <v>14</v>
      </c>
      <c r="C28" s="4" t="s">
        <v>17</v>
      </c>
      <c r="D28" s="4" t="str">
        <f>"243410010308"</f>
        <v>243410010308</v>
      </c>
    </row>
    <row r="29" spans="1:4" ht="29.25" customHeight="1">
      <c r="A29" s="4" t="str">
        <f>"34100220"</f>
        <v>34100220</v>
      </c>
      <c r="B29" s="4" t="s">
        <v>4</v>
      </c>
      <c r="C29" s="4" t="s">
        <v>18</v>
      </c>
      <c r="D29" s="4" t="str">
        <f>"243410012817"</f>
        <v>243410012817</v>
      </c>
    </row>
    <row r="30" spans="1:4" ht="29.25" customHeight="1">
      <c r="A30" s="4" t="str">
        <f>"34100221"</f>
        <v>34100221</v>
      </c>
      <c r="B30" s="4" t="s">
        <v>6</v>
      </c>
      <c r="C30" s="4" t="s">
        <v>18</v>
      </c>
      <c r="D30" s="4" t="str">
        <f>"243410010909"</f>
        <v>243410010909</v>
      </c>
    </row>
    <row r="31" spans="1:4" ht="29.25" customHeight="1">
      <c r="A31" s="4" t="str">
        <f>"34100222"</f>
        <v>34100222</v>
      </c>
      <c r="B31" s="4" t="s">
        <v>13</v>
      </c>
      <c r="C31" s="4" t="s">
        <v>18</v>
      </c>
      <c r="D31" s="4" t="str">
        <f>"243410011608"</f>
        <v>243410011608</v>
      </c>
    </row>
    <row r="32" spans="1:4" ht="29.25" customHeight="1">
      <c r="A32" s="4" t="str">
        <f>"34100223"</f>
        <v>34100223</v>
      </c>
      <c r="B32" s="4" t="s">
        <v>4</v>
      </c>
      <c r="C32" s="4" t="s">
        <v>19</v>
      </c>
      <c r="D32" s="4" t="str">
        <f>"243410012826"</f>
        <v>243410012826</v>
      </c>
    </row>
    <row r="33" spans="1:4" ht="29.25" customHeight="1">
      <c r="A33" s="4" t="str">
        <f>"34100224"</f>
        <v>34100224</v>
      </c>
      <c r="B33" s="4" t="s">
        <v>4</v>
      </c>
      <c r="C33" s="4" t="s">
        <v>20</v>
      </c>
      <c r="D33" s="4" t="str">
        <f>"243410013019"</f>
        <v>243410013019</v>
      </c>
    </row>
    <row r="34" spans="1:4" ht="29.25" customHeight="1">
      <c r="A34" s="4" t="str">
        <f>"34100224"</f>
        <v>34100224</v>
      </c>
      <c r="B34" s="4" t="s">
        <v>4</v>
      </c>
      <c r="C34" s="4" t="s">
        <v>20</v>
      </c>
      <c r="D34" s="4" t="str">
        <f>"243410012919"</f>
        <v>243410012919</v>
      </c>
    </row>
    <row r="35" spans="1:4" ht="29.25" customHeight="1">
      <c r="A35" s="4" t="str">
        <f>"34100224"</f>
        <v>34100224</v>
      </c>
      <c r="B35" s="4" t="s">
        <v>4</v>
      </c>
      <c r="C35" s="4" t="s">
        <v>20</v>
      </c>
      <c r="D35" s="4" t="str">
        <f>"243410013004"</f>
        <v>243410013004</v>
      </c>
    </row>
    <row r="36" spans="1:4" ht="29.25" customHeight="1">
      <c r="A36" s="4" t="str">
        <f>"34100225"</f>
        <v>34100225</v>
      </c>
      <c r="B36" s="4" t="s">
        <v>7</v>
      </c>
      <c r="C36" s="4" t="s">
        <v>20</v>
      </c>
      <c r="D36" s="4" t="str">
        <f>"243410012112"</f>
        <v>243410012112</v>
      </c>
    </row>
    <row r="37" spans="1:4" ht="29.25" customHeight="1">
      <c r="A37" s="4" t="str">
        <f>"34100225"</f>
        <v>34100225</v>
      </c>
      <c r="B37" s="4" t="s">
        <v>7</v>
      </c>
      <c r="C37" s="4" t="s">
        <v>20</v>
      </c>
      <c r="D37" s="4" t="str">
        <f>"243410012004"</f>
        <v>243410012004</v>
      </c>
    </row>
    <row r="38" spans="1:4" ht="29.25" customHeight="1">
      <c r="A38" s="4" t="str">
        <f>"34100226"</f>
        <v>34100226</v>
      </c>
      <c r="B38" s="4" t="s">
        <v>21</v>
      </c>
      <c r="C38" s="4" t="s">
        <v>20</v>
      </c>
      <c r="D38" s="4" t="str">
        <f>"243410013817"</f>
        <v>243410013817</v>
      </c>
    </row>
    <row r="39" spans="1:4" ht="29.25" customHeight="1">
      <c r="A39" s="4" t="str">
        <f>"34100227"</f>
        <v>34100227</v>
      </c>
      <c r="B39" s="4" t="s">
        <v>14</v>
      </c>
      <c r="C39" s="4" t="s">
        <v>20</v>
      </c>
      <c r="D39" s="4" t="str">
        <f>"243410010330"</f>
        <v>243410010330</v>
      </c>
    </row>
    <row r="40" spans="1:5" ht="29.25" customHeight="1">
      <c r="A40" s="4" t="str">
        <f>"34100228"</f>
        <v>34100228</v>
      </c>
      <c r="B40" s="4" t="s">
        <v>9</v>
      </c>
      <c r="C40" s="4" t="s">
        <v>20</v>
      </c>
      <c r="D40" s="4" t="str">
        <f>"243410011322"</f>
        <v>243410011322</v>
      </c>
      <c r="E40" s="1"/>
    </row>
    <row r="41" spans="1:4" ht="29.25" customHeight="1">
      <c r="A41" s="4" t="str">
        <f>"34100229"</f>
        <v>34100229</v>
      </c>
      <c r="B41" s="4" t="s">
        <v>10</v>
      </c>
      <c r="C41" s="4" t="s">
        <v>20</v>
      </c>
      <c r="D41" s="4" t="str">
        <f>"243410013609"</f>
        <v>243410013609</v>
      </c>
    </row>
    <row r="42" spans="1:4" ht="29.25" customHeight="1">
      <c r="A42" s="4" t="str">
        <f>"34100230"</f>
        <v>34100230</v>
      </c>
      <c r="B42" s="4" t="s">
        <v>22</v>
      </c>
      <c r="C42" s="4" t="s">
        <v>20</v>
      </c>
      <c r="D42" s="4" t="str">
        <f>"243410010523"</f>
        <v>243410010523</v>
      </c>
    </row>
    <row r="43" spans="1:4" ht="29.25" customHeight="1">
      <c r="A43" s="4" t="str">
        <f>"34100231"</f>
        <v>34100231</v>
      </c>
      <c r="B43" s="4" t="s">
        <v>13</v>
      </c>
      <c r="C43" s="4" t="s">
        <v>23</v>
      </c>
      <c r="D43" s="4" t="str">
        <f>"243410011617"</f>
        <v>243410011617</v>
      </c>
    </row>
    <row r="44" spans="1:4" ht="29.25" customHeight="1">
      <c r="A44" s="4" t="str">
        <f>"34100232"</f>
        <v>34100232</v>
      </c>
      <c r="B44" s="4" t="s">
        <v>14</v>
      </c>
      <c r="C44" s="4" t="s">
        <v>23</v>
      </c>
      <c r="D44" s="4" t="str">
        <f>"243410010413"</f>
        <v>243410010413</v>
      </c>
    </row>
    <row r="45" spans="1:4" ht="29.25" customHeight="1">
      <c r="A45" s="4" t="str">
        <f>"34100233"</f>
        <v>34100233</v>
      </c>
      <c r="B45" s="4" t="s">
        <v>4</v>
      </c>
      <c r="C45" s="4" t="s">
        <v>24</v>
      </c>
      <c r="D45" s="4" t="str">
        <f>"243410013029"</f>
        <v>243410013029</v>
      </c>
    </row>
    <row r="46" spans="1:4" ht="29.25" customHeight="1">
      <c r="A46" s="4" t="str">
        <f>"34100234"</f>
        <v>34100234</v>
      </c>
      <c r="B46" s="4" t="s">
        <v>6</v>
      </c>
      <c r="C46" s="4" t="s">
        <v>24</v>
      </c>
      <c r="D46" s="4" t="str">
        <f>"243410010926"</f>
        <v>243410010926</v>
      </c>
    </row>
    <row r="47" spans="1:4" ht="29.25" customHeight="1">
      <c r="A47" s="4" t="str">
        <f>"34100234"</f>
        <v>34100234</v>
      </c>
      <c r="B47" s="4" t="s">
        <v>6</v>
      </c>
      <c r="C47" s="4" t="s">
        <v>24</v>
      </c>
      <c r="D47" s="4" t="str">
        <f>"243410010912"</f>
        <v>243410010912</v>
      </c>
    </row>
    <row r="48" spans="1:4" ht="29.25" customHeight="1">
      <c r="A48" s="4" t="str">
        <f>"34100235"</f>
        <v>34100235</v>
      </c>
      <c r="B48" s="4" t="s">
        <v>7</v>
      </c>
      <c r="C48" s="4" t="s">
        <v>24</v>
      </c>
      <c r="D48" s="4" t="str">
        <f>"243410012118"</f>
        <v>243410012118</v>
      </c>
    </row>
    <row r="49" spans="1:4" ht="29.25" customHeight="1">
      <c r="A49" s="4" t="str">
        <f>"34100236"</f>
        <v>34100236</v>
      </c>
      <c r="B49" s="4" t="s">
        <v>9</v>
      </c>
      <c r="C49" s="4" t="s">
        <v>24</v>
      </c>
      <c r="D49" s="4" t="str">
        <f>"243410011413"</f>
        <v>243410011413</v>
      </c>
    </row>
    <row r="50" spans="1:4" ht="29.25" customHeight="1">
      <c r="A50" s="5" t="s">
        <v>25</v>
      </c>
      <c r="B50" s="4" t="s">
        <v>10</v>
      </c>
      <c r="C50" s="4" t="s">
        <v>24</v>
      </c>
      <c r="D50" s="4" t="str">
        <f>"243410013617"</f>
        <v>243410013617</v>
      </c>
    </row>
    <row r="51" spans="1:4" ht="29.25" customHeight="1">
      <c r="A51" s="4" t="str">
        <f>"34100238"</f>
        <v>34100238</v>
      </c>
      <c r="B51" s="4" t="s">
        <v>4</v>
      </c>
      <c r="C51" s="4" t="s">
        <v>26</v>
      </c>
      <c r="D51" s="4" t="str">
        <f>"243410013125"</f>
        <v>243410013125</v>
      </c>
    </row>
    <row r="52" spans="1:4" ht="29.25" customHeight="1">
      <c r="A52" s="4" t="str">
        <f>"34100239"</f>
        <v>34100239</v>
      </c>
      <c r="B52" s="4" t="s">
        <v>4</v>
      </c>
      <c r="C52" s="4" t="s">
        <v>27</v>
      </c>
      <c r="D52" s="4" t="str">
        <f>"243410013216"</f>
        <v>243410013216</v>
      </c>
    </row>
  </sheetData>
  <sheetProtection/>
  <autoFilter ref="A2:E52"/>
  <mergeCells count="1">
    <mergeCell ref="A1:D1"/>
  </mergeCells>
  <conditionalFormatting sqref="D3:D52">
    <cfRule type="expression" priority="1" dxfId="0">
      <formula>AND(SUMPRODUCT(_xlfn.IFERROR(1*(($D$1:$D$65536&amp;"x")=(D3&amp;"x")),0))&gt;1,NOT(ISBLANK(D3)))</formula>
    </cfRule>
  </conditionalFormatting>
  <printOptions/>
  <pageMargins left="0.7513888888888889" right="0.47222222222222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11</cp:lastModifiedBy>
  <cp:lastPrinted>2024-05-23T08:35:44Z</cp:lastPrinted>
  <dcterms:created xsi:type="dcterms:W3CDTF">2023-03-15T00:34:46Z</dcterms:created>
  <dcterms:modified xsi:type="dcterms:W3CDTF">2024-05-23T08:36:58Z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D7110AC3283F40A5A4E15152FE7ACB58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