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5" windowHeight="11925" tabRatio="596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<sst xmlns="http://schemas.openxmlformats.org/spreadsheetml/2006/main" count="105" uniqueCount="11">
  <si>
    <t>2023年五指山市五指山中学教师招聘资格初审合格人员名单</t>
  </si>
  <si>
    <t>序号</t>
  </si>
  <si>
    <t>报考号</t>
  </si>
  <si>
    <t>岗位代码</t>
  </si>
  <si>
    <t>岗位名称</t>
  </si>
  <si>
    <t>招聘单位</t>
  </si>
  <si>
    <t>姓名</t>
  </si>
  <si>
    <t>性别</t>
  </si>
  <si>
    <t>备注</t>
  </si>
  <si>
    <t>中学英语教师</t>
  </si>
  <si>
    <t>五指山中学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</si>
</sst>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36">
      <selection activeCell="J10" sqref="J10"/>
    </sheetView>
  </sheetViews>
  <sheetFormatPr defaultColWidth="9.00390625" defaultRowHeight="30" customHeight="1"/>
  <cols>
    <col min="1" max="1" width="9.00390625" style="2" customWidth="1"/>
    <col min="2" max="2" width="24.7109375" style="2" customWidth="1"/>
    <col min="3" max="3" width="11.140625" style="2" customWidth="1"/>
    <col min="4" max="4" width="15.7109375" style="2" customWidth="1"/>
    <col min="5" max="5" width="13.140625" style="2" customWidth="1"/>
    <col min="6" max="6" width="9.28125" style="2" customWidth="1"/>
    <col min="7" max="7" width="9.00390625" style="2" customWidth="1"/>
    <col min="8" max="8" width="12.57421875" style="2" customWidth="1"/>
    <col min="9" max="16384" width="9.00390625" style="2" customWidth="1"/>
  </cols>
  <sheetData>
    <row r="1" spans="1:8" ht="25.5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0" customHeight="1">
      <c r="A3" s="7">
        <v>1</v>
      </c>
      <c r="B3" s="7" t="str">
        <f>"537520231109090922126661"</f>
        <v>537520231109090922126661</v>
      </c>
      <c r="C3" s="7" t="str">
        <f aca="true" t="shared" si="0" ref="C3:C50">"0101"</f>
        <v>0101</v>
      </c>
      <c r="D3" s="7" t="s">
        <v>9</v>
      </c>
      <c r="E3" s="7" t="s">
        <v>10</v>
      </c>
      <c r="F3" s="7" t="str">
        <f>"黄宏华"</f>
        <v>黄宏华</v>
      </c>
      <c r="G3" s="7" t="str">
        <f>"男"</f>
        <v>男</v>
      </c>
      <c r="H3" s="7"/>
    </row>
    <row r="4" spans="1:8" ht="30" customHeight="1">
      <c r="A4" s="7">
        <v>2</v>
      </c>
      <c r="B4" s="7" t="str">
        <f>"537520231109091401126663"</f>
        <v>537520231109091401126663</v>
      </c>
      <c r="C4" s="7" t="str">
        <f t="shared" si="0"/>
        <v>0101</v>
      </c>
      <c r="D4" s="7" t="s">
        <v>9</v>
      </c>
      <c r="E4" s="7" t="s">
        <v>10</v>
      </c>
      <c r="F4" s="7" t="str">
        <f>"王箭"</f>
        <v>王箭</v>
      </c>
      <c r="G4" s="7" t="str">
        <f>"男"</f>
        <v>男</v>
      </c>
      <c r="H4" s="7"/>
    </row>
    <row r="5" spans="1:8" ht="30" customHeight="1">
      <c r="A5" s="7">
        <v>3</v>
      </c>
      <c r="B5" s="7" t="str">
        <f>"537520231109105425126665"</f>
        <v>537520231109105425126665</v>
      </c>
      <c r="C5" s="7" t="str">
        <f t="shared" si="0"/>
        <v>0101</v>
      </c>
      <c r="D5" s="7" t="s">
        <v>9</v>
      </c>
      <c r="E5" s="7" t="s">
        <v>10</v>
      </c>
      <c r="F5" s="7" t="str">
        <f>"李雨娜"</f>
        <v>李雨娜</v>
      </c>
      <c r="G5" s="7" t="str">
        <f aca="true" t="shared" si="1" ref="G5:G20">"女"</f>
        <v>女</v>
      </c>
      <c r="H5" s="7"/>
    </row>
    <row r="6" spans="1:8" ht="30" customHeight="1">
      <c r="A6" s="7">
        <v>4</v>
      </c>
      <c r="B6" s="7" t="str">
        <f>"537520231109091022126662"</f>
        <v>537520231109091022126662</v>
      </c>
      <c r="C6" s="7" t="str">
        <f t="shared" si="0"/>
        <v>0101</v>
      </c>
      <c r="D6" s="7" t="s">
        <v>9</v>
      </c>
      <c r="E6" s="7" t="s">
        <v>10</v>
      </c>
      <c r="F6" s="7" t="str">
        <f>"臧慧博"</f>
        <v>臧慧博</v>
      </c>
      <c r="G6" s="7" t="str">
        <f t="shared" si="1"/>
        <v>女</v>
      </c>
      <c r="H6" s="7"/>
    </row>
    <row r="7" spans="1:8" ht="30" customHeight="1">
      <c r="A7" s="7">
        <v>5</v>
      </c>
      <c r="B7" s="7" t="str">
        <f>"537520231109131328126670"</f>
        <v>537520231109131328126670</v>
      </c>
      <c r="C7" s="7" t="str">
        <f t="shared" si="0"/>
        <v>0101</v>
      </c>
      <c r="D7" s="7" t="s">
        <v>9</v>
      </c>
      <c r="E7" s="7" t="s">
        <v>10</v>
      </c>
      <c r="F7" s="7" t="str">
        <f>"姜珊"</f>
        <v>姜珊</v>
      </c>
      <c r="G7" s="7" t="str">
        <f t="shared" si="1"/>
        <v>女</v>
      </c>
      <c r="H7" s="7"/>
    </row>
    <row r="8" spans="1:8" ht="30" customHeight="1">
      <c r="A8" s="7">
        <v>6</v>
      </c>
      <c r="B8" s="7" t="str">
        <f>"537520231109233311126677"</f>
        <v>537520231109233311126677</v>
      </c>
      <c r="C8" s="7" t="str">
        <f t="shared" si="0"/>
        <v>0101</v>
      </c>
      <c r="D8" s="7" t="s">
        <v>9</v>
      </c>
      <c r="E8" s="7" t="s">
        <v>10</v>
      </c>
      <c r="F8" s="7" t="str">
        <f>"周欣"</f>
        <v>周欣</v>
      </c>
      <c r="G8" s="7" t="str">
        <f t="shared" si="1"/>
        <v>女</v>
      </c>
      <c r="H8" s="7"/>
    </row>
    <row r="9" spans="1:8" ht="30" customHeight="1">
      <c r="A9" s="7">
        <v>7</v>
      </c>
      <c r="B9" s="7" t="str">
        <f>"537520231110084542126679"</f>
        <v>537520231110084542126679</v>
      </c>
      <c r="C9" s="7" t="str">
        <f t="shared" si="0"/>
        <v>0101</v>
      </c>
      <c r="D9" s="7" t="s">
        <v>9</v>
      </c>
      <c r="E9" s="7" t="s">
        <v>10</v>
      </c>
      <c r="F9" s="7" t="str">
        <f>"郭惠莲"</f>
        <v>郭惠莲</v>
      </c>
      <c r="G9" s="7" t="str">
        <f t="shared" si="1"/>
        <v>女</v>
      </c>
      <c r="H9" s="7"/>
    </row>
    <row r="10" spans="1:8" ht="30" customHeight="1">
      <c r="A10" s="7">
        <v>8</v>
      </c>
      <c r="B10" s="7" t="str">
        <f>"537520231109162312126673"</f>
        <v>537520231109162312126673</v>
      </c>
      <c r="C10" s="7" t="str">
        <f t="shared" si="0"/>
        <v>0101</v>
      </c>
      <c r="D10" s="7" t="s">
        <v>9</v>
      </c>
      <c r="E10" s="7" t="s">
        <v>10</v>
      </c>
      <c r="F10" s="7" t="str">
        <f>"曹楠楠"</f>
        <v>曹楠楠</v>
      </c>
      <c r="G10" s="7" t="str">
        <f t="shared" si="1"/>
        <v>女</v>
      </c>
      <c r="H10" s="7"/>
    </row>
    <row r="11" spans="1:8" ht="30" customHeight="1">
      <c r="A11" s="7">
        <v>9</v>
      </c>
      <c r="B11" s="7" t="str">
        <f>"537520231110194626126684"</f>
        <v>537520231110194626126684</v>
      </c>
      <c r="C11" s="7" t="str">
        <f t="shared" si="0"/>
        <v>0101</v>
      </c>
      <c r="D11" s="7" t="s">
        <v>9</v>
      </c>
      <c r="E11" s="7" t="s">
        <v>10</v>
      </c>
      <c r="F11" s="7" t="str">
        <f>"林艳"</f>
        <v>林艳</v>
      </c>
      <c r="G11" s="7" t="str">
        <f t="shared" si="1"/>
        <v>女</v>
      </c>
      <c r="H11" s="7"/>
    </row>
    <row r="12" spans="1:8" ht="30" customHeight="1">
      <c r="A12" s="7">
        <v>10</v>
      </c>
      <c r="B12" s="7" t="str">
        <f>"537520231109134547126672"</f>
        <v>537520231109134547126672</v>
      </c>
      <c r="C12" s="7" t="str">
        <f t="shared" si="0"/>
        <v>0101</v>
      </c>
      <c r="D12" s="7" t="s">
        <v>9</v>
      </c>
      <c r="E12" s="7" t="s">
        <v>10</v>
      </c>
      <c r="F12" s="7" t="str">
        <f>"张曼君"</f>
        <v>张曼君</v>
      </c>
      <c r="G12" s="7" t="str">
        <f t="shared" si="1"/>
        <v>女</v>
      </c>
      <c r="H12" s="7"/>
    </row>
    <row r="13" spans="1:8" ht="30" customHeight="1">
      <c r="A13" s="7">
        <v>11</v>
      </c>
      <c r="B13" s="7" t="str">
        <f>"537520231109132048126671"</f>
        <v>537520231109132048126671</v>
      </c>
      <c r="C13" s="7" t="str">
        <f t="shared" si="0"/>
        <v>0101</v>
      </c>
      <c r="D13" s="7" t="s">
        <v>9</v>
      </c>
      <c r="E13" s="7" t="s">
        <v>10</v>
      </c>
      <c r="F13" s="7" t="str">
        <f>"符晓暄"</f>
        <v>符晓暄</v>
      </c>
      <c r="G13" s="7" t="str">
        <f t="shared" si="1"/>
        <v>女</v>
      </c>
      <c r="H13" s="7"/>
    </row>
    <row r="14" spans="1:8" ht="30" customHeight="1">
      <c r="A14" s="7">
        <v>12</v>
      </c>
      <c r="B14" s="7" t="str">
        <f>"537520231111151643126687"</f>
        <v>537520231111151643126687</v>
      </c>
      <c r="C14" s="7" t="str">
        <f t="shared" si="0"/>
        <v>0101</v>
      </c>
      <c r="D14" s="7" t="s">
        <v>9</v>
      </c>
      <c r="E14" s="7" t="s">
        <v>10</v>
      </c>
      <c r="F14" s="7" t="str">
        <f>"周洁"</f>
        <v>周洁</v>
      </c>
      <c r="G14" s="7" t="str">
        <f t="shared" si="1"/>
        <v>女</v>
      </c>
      <c r="H14" s="7"/>
    </row>
    <row r="15" spans="1:8" ht="30" customHeight="1">
      <c r="A15" s="7">
        <v>13</v>
      </c>
      <c r="B15" s="7" t="str">
        <f>"537520231112150416126689"</f>
        <v>537520231112150416126689</v>
      </c>
      <c r="C15" s="7" t="str">
        <f t="shared" si="0"/>
        <v>0101</v>
      </c>
      <c r="D15" s="7" t="s">
        <v>9</v>
      </c>
      <c r="E15" s="7" t="s">
        <v>10</v>
      </c>
      <c r="F15" s="7" t="str">
        <f>"岳春琦"</f>
        <v>岳春琦</v>
      </c>
      <c r="G15" s="7" t="str">
        <f t="shared" si="1"/>
        <v>女</v>
      </c>
      <c r="H15" s="7"/>
    </row>
    <row r="16" spans="1:8" ht="30" customHeight="1">
      <c r="A16" s="7">
        <v>14</v>
      </c>
      <c r="B16" s="7" t="str">
        <f>"537520231113102026126693"</f>
        <v>537520231113102026126693</v>
      </c>
      <c r="C16" s="7" t="str">
        <f t="shared" si="0"/>
        <v>0101</v>
      </c>
      <c r="D16" s="7" t="s">
        <v>9</v>
      </c>
      <c r="E16" s="7" t="s">
        <v>10</v>
      </c>
      <c r="F16" s="7" t="str">
        <f>"洪碧悠"</f>
        <v>洪碧悠</v>
      </c>
      <c r="G16" s="7" t="str">
        <f t="shared" si="1"/>
        <v>女</v>
      </c>
      <c r="H16" s="7"/>
    </row>
    <row r="17" spans="1:8" ht="30" customHeight="1">
      <c r="A17" s="7">
        <v>15</v>
      </c>
      <c r="B17" s="7" t="str">
        <f>"537520231113114053126696"</f>
        <v>537520231113114053126696</v>
      </c>
      <c r="C17" s="7" t="str">
        <f t="shared" si="0"/>
        <v>0101</v>
      </c>
      <c r="D17" s="7" t="s">
        <v>9</v>
      </c>
      <c r="E17" s="7" t="s">
        <v>10</v>
      </c>
      <c r="F17" s="7" t="str">
        <f>"孙芳露"</f>
        <v>孙芳露</v>
      </c>
      <c r="G17" s="7" t="str">
        <f t="shared" si="1"/>
        <v>女</v>
      </c>
      <c r="H17" s="7"/>
    </row>
    <row r="18" spans="1:8" ht="30" customHeight="1">
      <c r="A18" s="7">
        <v>16</v>
      </c>
      <c r="B18" s="7" t="str">
        <f>"537520231113111635126695"</f>
        <v>537520231113111635126695</v>
      </c>
      <c r="C18" s="7" t="str">
        <f t="shared" si="0"/>
        <v>0101</v>
      </c>
      <c r="D18" s="7" t="s">
        <v>9</v>
      </c>
      <c r="E18" s="7" t="s">
        <v>10</v>
      </c>
      <c r="F18" s="7" t="str">
        <f>"林师"</f>
        <v>林师</v>
      </c>
      <c r="G18" s="7" t="str">
        <f t="shared" si="1"/>
        <v>女</v>
      </c>
      <c r="H18" s="7"/>
    </row>
    <row r="19" spans="1:8" ht="30" customHeight="1">
      <c r="A19" s="7">
        <v>17</v>
      </c>
      <c r="B19" s="7" t="str">
        <f>"537520231113114722126697"</f>
        <v>537520231113114722126697</v>
      </c>
      <c r="C19" s="7" t="str">
        <f t="shared" si="0"/>
        <v>0101</v>
      </c>
      <c r="D19" s="7" t="s">
        <v>9</v>
      </c>
      <c r="E19" s="7" t="s">
        <v>10</v>
      </c>
      <c r="F19" s="7" t="str">
        <f>"陈会"</f>
        <v>陈会</v>
      </c>
      <c r="G19" s="7" t="str">
        <f t="shared" si="1"/>
        <v>女</v>
      </c>
      <c r="H19" s="7"/>
    </row>
    <row r="20" spans="1:8" ht="30" customHeight="1">
      <c r="A20" s="7">
        <v>18</v>
      </c>
      <c r="B20" s="7" t="str">
        <f>"537520231113145051126699"</f>
        <v>537520231113145051126699</v>
      </c>
      <c r="C20" s="7" t="str">
        <f t="shared" si="0"/>
        <v>0101</v>
      </c>
      <c r="D20" s="7" t="s">
        <v>9</v>
      </c>
      <c r="E20" s="7" t="s">
        <v>10</v>
      </c>
      <c r="F20" s="7" t="str">
        <f>"王舒颖"</f>
        <v>王舒颖</v>
      </c>
      <c r="G20" s="7" t="str">
        <f t="shared" si="1"/>
        <v>女</v>
      </c>
      <c r="H20" s="7"/>
    </row>
    <row r="21" spans="1:8" ht="30" customHeight="1">
      <c r="A21" s="7">
        <v>19</v>
      </c>
      <c r="B21" s="7" t="str">
        <f>"537520231113155016126700"</f>
        <v>537520231113155016126700</v>
      </c>
      <c r="C21" s="7" t="str">
        <f t="shared" si="0"/>
        <v>0101</v>
      </c>
      <c r="D21" s="7" t="s">
        <v>9</v>
      </c>
      <c r="E21" s="7" t="s">
        <v>10</v>
      </c>
      <c r="F21" s="7" t="str">
        <f>"朱成龙"</f>
        <v>朱成龙</v>
      </c>
      <c r="G21" s="7" t="str">
        <f>"男"</f>
        <v>男</v>
      </c>
      <c r="H21" s="7"/>
    </row>
    <row r="22" spans="1:8" ht="30" customHeight="1">
      <c r="A22" s="7">
        <v>20</v>
      </c>
      <c r="B22" s="7" t="str">
        <f>"537520231113183256126701"</f>
        <v>537520231113183256126701</v>
      </c>
      <c r="C22" s="7" t="str">
        <f t="shared" si="0"/>
        <v>0101</v>
      </c>
      <c r="D22" s="7" t="s">
        <v>9</v>
      </c>
      <c r="E22" s="7" t="s">
        <v>10</v>
      </c>
      <c r="F22" s="7" t="str">
        <f>"吴莉云"</f>
        <v>吴莉云</v>
      </c>
      <c r="G22" s="7" t="str">
        <f aca="true" t="shared" si="2" ref="G22:G39">"女"</f>
        <v>女</v>
      </c>
      <c r="H22" s="7"/>
    </row>
    <row r="23" spans="1:8" ht="30" customHeight="1">
      <c r="A23" s="7">
        <v>21</v>
      </c>
      <c r="B23" s="7" t="str">
        <f>"537520231113202439126703"</f>
        <v>537520231113202439126703</v>
      </c>
      <c r="C23" s="7" t="str">
        <f t="shared" si="0"/>
        <v>0101</v>
      </c>
      <c r="D23" s="7" t="s">
        <v>9</v>
      </c>
      <c r="E23" s="7" t="s">
        <v>10</v>
      </c>
      <c r="F23" s="7" t="str">
        <f>"陈娜"</f>
        <v>陈娜</v>
      </c>
      <c r="G23" s="7" t="str">
        <f t="shared" si="2"/>
        <v>女</v>
      </c>
      <c r="H23" s="7"/>
    </row>
    <row r="24" spans="1:8" ht="30" customHeight="1">
      <c r="A24" s="7">
        <v>22</v>
      </c>
      <c r="B24" s="7" t="str">
        <f>"537520231113142923126698"</f>
        <v>537520231113142923126698</v>
      </c>
      <c r="C24" s="7" t="str">
        <f t="shared" si="0"/>
        <v>0101</v>
      </c>
      <c r="D24" s="7" t="s">
        <v>9</v>
      </c>
      <c r="E24" s="7" t="s">
        <v>10</v>
      </c>
      <c r="F24" s="7" t="str">
        <f>"高露露"</f>
        <v>高露露</v>
      </c>
      <c r="G24" s="7" t="str">
        <f t="shared" si="2"/>
        <v>女</v>
      </c>
      <c r="H24" s="7"/>
    </row>
    <row r="25" spans="1:8" ht="30" customHeight="1">
      <c r="A25" s="7">
        <v>23</v>
      </c>
      <c r="B25" s="7" t="str">
        <f>"537520231114095120126705"</f>
        <v>537520231114095120126705</v>
      </c>
      <c r="C25" s="7" t="str">
        <f t="shared" si="0"/>
        <v>0101</v>
      </c>
      <c r="D25" s="7" t="s">
        <v>9</v>
      </c>
      <c r="E25" s="7" t="s">
        <v>10</v>
      </c>
      <c r="F25" s="7" t="str">
        <f>"段雨薇"</f>
        <v>段雨薇</v>
      </c>
      <c r="G25" s="7" t="str">
        <f t="shared" si="2"/>
        <v>女</v>
      </c>
      <c r="H25" s="7"/>
    </row>
    <row r="26" spans="1:8" ht="30" customHeight="1">
      <c r="A26" s="7">
        <v>24</v>
      </c>
      <c r="B26" s="7" t="str">
        <f>"537520231114093824126704"</f>
        <v>537520231114093824126704</v>
      </c>
      <c r="C26" s="7" t="str">
        <f t="shared" si="0"/>
        <v>0101</v>
      </c>
      <c r="D26" s="7" t="s">
        <v>9</v>
      </c>
      <c r="E26" s="7" t="s">
        <v>10</v>
      </c>
      <c r="F26" s="7" t="str">
        <f>"陈珊珊"</f>
        <v>陈珊珊</v>
      </c>
      <c r="G26" s="7" t="str">
        <f t="shared" si="2"/>
        <v>女</v>
      </c>
      <c r="H26" s="7"/>
    </row>
    <row r="27" spans="1:8" ht="30" customHeight="1">
      <c r="A27" s="7">
        <v>25</v>
      </c>
      <c r="B27" s="7" t="str">
        <f>"537520231114095927126706"</f>
        <v>537520231114095927126706</v>
      </c>
      <c r="C27" s="7" t="str">
        <f t="shared" si="0"/>
        <v>0101</v>
      </c>
      <c r="D27" s="7" t="s">
        <v>9</v>
      </c>
      <c r="E27" s="7" t="s">
        <v>10</v>
      </c>
      <c r="F27" s="7" t="str">
        <f>"孙燕"</f>
        <v>孙燕</v>
      </c>
      <c r="G27" s="7" t="str">
        <f t="shared" si="2"/>
        <v>女</v>
      </c>
      <c r="H27" s="7"/>
    </row>
    <row r="28" spans="1:8" ht="30" customHeight="1">
      <c r="A28" s="7">
        <v>26</v>
      </c>
      <c r="B28" s="7" t="str">
        <f>"537520231110092341126680"</f>
        <v>537520231110092341126680</v>
      </c>
      <c r="C28" s="7" t="str">
        <f t="shared" si="0"/>
        <v>0101</v>
      </c>
      <c r="D28" s="7" t="s">
        <v>9</v>
      </c>
      <c r="E28" s="7" t="s">
        <v>10</v>
      </c>
      <c r="F28" s="7" t="str">
        <f>"石欢"</f>
        <v>石欢</v>
      </c>
      <c r="G28" s="7" t="str">
        <f t="shared" si="2"/>
        <v>女</v>
      </c>
      <c r="H28" s="7"/>
    </row>
    <row r="29" spans="1:8" ht="30" customHeight="1">
      <c r="A29" s="7">
        <v>27</v>
      </c>
      <c r="B29" s="7" t="str">
        <f>"537520231109192748126676"</f>
        <v>537520231109192748126676</v>
      </c>
      <c r="C29" s="7" t="str">
        <f t="shared" si="0"/>
        <v>0101</v>
      </c>
      <c r="D29" s="7" t="s">
        <v>9</v>
      </c>
      <c r="E29" s="7" t="s">
        <v>10</v>
      </c>
      <c r="F29" s="7" t="str">
        <f>"张雨竹"</f>
        <v>张雨竹</v>
      </c>
      <c r="G29" s="7" t="str">
        <f t="shared" si="2"/>
        <v>女</v>
      </c>
      <c r="H29" s="7"/>
    </row>
    <row r="30" spans="1:8" ht="30" customHeight="1">
      <c r="A30" s="7">
        <v>28</v>
      </c>
      <c r="B30" s="7" t="str">
        <f>"537520231114124127126708"</f>
        <v>537520231114124127126708</v>
      </c>
      <c r="C30" s="7" t="str">
        <f t="shared" si="0"/>
        <v>0101</v>
      </c>
      <c r="D30" s="7" t="s">
        <v>9</v>
      </c>
      <c r="E30" s="7" t="s">
        <v>10</v>
      </c>
      <c r="F30" s="7" t="str">
        <f>"陈冬梅"</f>
        <v>陈冬梅</v>
      </c>
      <c r="G30" s="7" t="str">
        <f t="shared" si="2"/>
        <v>女</v>
      </c>
      <c r="H30" s="7"/>
    </row>
    <row r="31" spans="1:8" ht="30" customHeight="1">
      <c r="A31" s="7">
        <v>29</v>
      </c>
      <c r="B31" s="7" t="str">
        <f>"537520231113092358126691"</f>
        <v>537520231113092358126691</v>
      </c>
      <c r="C31" s="7" t="str">
        <f t="shared" si="0"/>
        <v>0101</v>
      </c>
      <c r="D31" s="7" t="s">
        <v>9</v>
      </c>
      <c r="E31" s="7" t="s">
        <v>10</v>
      </c>
      <c r="F31" s="7" t="str">
        <f>"关晶晶"</f>
        <v>关晶晶</v>
      </c>
      <c r="G31" s="7" t="str">
        <f t="shared" si="2"/>
        <v>女</v>
      </c>
      <c r="H31" s="7"/>
    </row>
    <row r="32" spans="1:8" ht="30" customHeight="1">
      <c r="A32" s="7">
        <v>30</v>
      </c>
      <c r="B32" s="7" t="str">
        <f>"537520231110200549126685"</f>
        <v>537520231110200549126685</v>
      </c>
      <c r="C32" s="7" t="str">
        <f t="shared" si="0"/>
        <v>0101</v>
      </c>
      <c r="D32" s="7" t="s">
        <v>9</v>
      </c>
      <c r="E32" s="7" t="s">
        <v>10</v>
      </c>
      <c r="F32" s="7" t="str">
        <f>"唐善鹏"</f>
        <v>唐善鹏</v>
      </c>
      <c r="G32" s="7" t="str">
        <f t="shared" si="2"/>
        <v>女</v>
      </c>
      <c r="H32" s="7"/>
    </row>
    <row r="33" spans="1:8" ht="30" customHeight="1">
      <c r="A33" s="7">
        <v>31</v>
      </c>
      <c r="B33" s="7" t="str">
        <f>"537520231114190948126712"</f>
        <v>537520231114190948126712</v>
      </c>
      <c r="C33" s="7" t="str">
        <f t="shared" si="0"/>
        <v>0101</v>
      </c>
      <c r="D33" s="7" t="s">
        <v>9</v>
      </c>
      <c r="E33" s="7" t="s">
        <v>10</v>
      </c>
      <c r="F33" s="7" t="str">
        <f>"何芬"</f>
        <v>何芬</v>
      </c>
      <c r="G33" s="7" t="str">
        <f t="shared" si="2"/>
        <v>女</v>
      </c>
      <c r="H33" s="7"/>
    </row>
    <row r="34" spans="1:8" ht="30" customHeight="1">
      <c r="A34" s="7">
        <v>32</v>
      </c>
      <c r="B34" s="7" t="str">
        <f>"537520231115092216126718"</f>
        <v>537520231115092216126718</v>
      </c>
      <c r="C34" s="7" t="str">
        <f t="shared" si="0"/>
        <v>0101</v>
      </c>
      <c r="D34" s="7" t="s">
        <v>9</v>
      </c>
      <c r="E34" s="7" t="s">
        <v>10</v>
      </c>
      <c r="F34" s="7" t="str">
        <f>"陈采倩"</f>
        <v>陈采倩</v>
      </c>
      <c r="G34" s="7" t="str">
        <f t="shared" si="2"/>
        <v>女</v>
      </c>
      <c r="H34" s="7"/>
    </row>
    <row r="35" spans="1:8" ht="30" customHeight="1">
      <c r="A35" s="7">
        <v>33</v>
      </c>
      <c r="B35" s="7" t="str">
        <f>"537520231115150000126722"</f>
        <v>537520231115150000126722</v>
      </c>
      <c r="C35" s="7" t="str">
        <f t="shared" si="0"/>
        <v>0101</v>
      </c>
      <c r="D35" s="7" t="s">
        <v>9</v>
      </c>
      <c r="E35" s="7" t="s">
        <v>10</v>
      </c>
      <c r="F35" s="7" t="str">
        <f>"张汉月"</f>
        <v>张汉月</v>
      </c>
      <c r="G35" s="7" t="str">
        <f t="shared" si="2"/>
        <v>女</v>
      </c>
      <c r="H35" s="7"/>
    </row>
    <row r="36" spans="1:8" ht="30" customHeight="1">
      <c r="A36" s="7">
        <v>34</v>
      </c>
      <c r="B36" s="7" t="str">
        <f>"537520231115150557126723"</f>
        <v>537520231115150557126723</v>
      </c>
      <c r="C36" s="7" t="str">
        <f t="shared" si="0"/>
        <v>0101</v>
      </c>
      <c r="D36" s="7" t="s">
        <v>9</v>
      </c>
      <c r="E36" s="7" t="s">
        <v>10</v>
      </c>
      <c r="F36" s="7" t="str">
        <f>"陈婆春"</f>
        <v>陈婆春</v>
      </c>
      <c r="G36" s="7" t="str">
        <f t="shared" si="2"/>
        <v>女</v>
      </c>
      <c r="H36" s="7"/>
    </row>
    <row r="37" spans="1:8" ht="30" customHeight="1">
      <c r="A37" s="7">
        <v>35</v>
      </c>
      <c r="B37" s="7" t="str">
        <f>"537520231115134114126721"</f>
        <v>537520231115134114126721</v>
      </c>
      <c r="C37" s="7" t="str">
        <f t="shared" si="0"/>
        <v>0101</v>
      </c>
      <c r="D37" s="7" t="s">
        <v>9</v>
      </c>
      <c r="E37" s="7" t="s">
        <v>10</v>
      </c>
      <c r="F37" s="7" t="str">
        <f>"王沁沄"</f>
        <v>王沁沄</v>
      </c>
      <c r="G37" s="7" t="str">
        <f t="shared" si="2"/>
        <v>女</v>
      </c>
      <c r="H37" s="7"/>
    </row>
    <row r="38" spans="1:8" ht="30" customHeight="1">
      <c r="A38" s="7">
        <v>36</v>
      </c>
      <c r="B38" s="7" t="str">
        <f>"537520231115153232126724"</f>
        <v>537520231115153232126724</v>
      </c>
      <c r="C38" s="7" t="str">
        <f t="shared" si="0"/>
        <v>0101</v>
      </c>
      <c r="D38" s="7" t="s">
        <v>9</v>
      </c>
      <c r="E38" s="7" t="s">
        <v>10</v>
      </c>
      <c r="F38" s="7" t="str">
        <f>"温芳红"</f>
        <v>温芳红</v>
      </c>
      <c r="G38" s="7" t="str">
        <f t="shared" si="2"/>
        <v>女</v>
      </c>
      <c r="H38" s="7"/>
    </row>
    <row r="39" spans="1:8" ht="30" customHeight="1">
      <c r="A39" s="7">
        <v>37</v>
      </c>
      <c r="B39" s="7" t="str">
        <f>"537520231115114213126720"</f>
        <v>537520231115114213126720</v>
      </c>
      <c r="C39" s="7" t="str">
        <f t="shared" si="0"/>
        <v>0101</v>
      </c>
      <c r="D39" s="7" t="s">
        <v>9</v>
      </c>
      <c r="E39" s="7" t="s">
        <v>10</v>
      </c>
      <c r="F39" s="7" t="str">
        <f>"孙锦铭"</f>
        <v>孙锦铭</v>
      </c>
      <c r="G39" s="7" t="str">
        <f t="shared" si="2"/>
        <v>女</v>
      </c>
      <c r="H39" s="7"/>
    </row>
    <row r="40" spans="1:8" ht="30" customHeight="1">
      <c r="A40" s="7">
        <v>38</v>
      </c>
      <c r="B40" s="7" t="str">
        <f>"537520231115172535126727"</f>
        <v>537520231115172535126727</v>
      </c>
      <c r="C40" s="7" t="str">
        <f t="shared" si="0"/>
        <v>0101</v>
      </c>
      <c r="D40" s="7" t="s">
        <v>9</v>
      </c>
      <c r="E40" s="7" t="s">
        <v>10</v>
      </c>
      <c r="F40" s="7" t="str">
        <f>"吴世龙"</f>
        <v>吴世龙</v>
      </c>
      <c r="G40" s="7" t="str">
        <f>"男"</f>
        <v>男</v>
      </c>
      <c r="H40" s="7"/>
    </row>
    <row r="41" spans="1:8" ht="30" customHeight="1">
      <c r="A41" s="7">
        <v>39</v>
      </c>
      <c r="B41" s="7" t="str">
        <f>"537520231119092305126733"</f>
        <v>537520231119092305126733</v>
      </c>
      <c r="C41" s="7" t="str">
        <f t="shared" si="0"/>
        <v>0101</v>
      </c>
      <c r="D41" s="7" t="s">
        <v>9</v>
      </c>
      <c r="E41" s="7" t="s">
        <v>10</v>
      </c>
      <c r="F41" s="7" t="str">
        <f>"黄青霞"</f>
        <v>黄青霞</v>
      </c>
      <c r="G41" s="7" t="str">
        <f aca="true" t="shared" si="3" ref="G41:G48">"女"</f>
        <v>女</v>
      </c>
      <c r="H41" s="7"/>
    </row>
    <row r="42" spans="1:8" ht="30" customHeight="1">
      <c r="A42" s="7">
        <v>40</v>
      </c>
      <c r="B42" s="7" t="str">
        <f>"537520231119120336126734"</f>
        <v>537520231119120336126734</v>
      </c>
      <c r="C42" s="7" t="str">
        <f t="shared" si="0"/>
        <v>0101</v>
      </c>
      <c r="D42" s="7" t="s">
        <v>9</v>
      </c>
      <c r="E42" s="7" t="s">
        <v>10</v>
      </c>
      <c r="F42" s="7" t="str">
        <f>"李秋红"</f>
        <v>李秋红</v>
      </c>
      <c r="G42" s="7" t="str">
        <f t="shared" si="3"/>
        <v>女</v>
      </c>
      <c r="H42" s="7"/>
    </row>
    <row r="43" spans="1:8" ht="30" customHeight="1">
      <c r="A43" s="7">
        <v>41</v>
      </c>
      <c r="B43" s="7" t="str">
        <f>"537520231119130637126735"</f>
        <v>537520231119130637126735</v>
      </c>
      <c r="C43" s="7" t="str">
        <f t="shared" si="0"/>
        <v>0101</v>
      </c>
      <c r="D43" s="7" t="s">
        <v>9</v>
      </c>
      <c r="E43" s="7" t="s">
        <v>10</v>
      </c>
      <c r="F43" s="7" t="str">
        <f>"黄颖"</f>
        <v>黄颖</v>
      </c>
      <c r="G43" s="7" t="str">
        <f t="shared" si="3"/>
        <v>女</v>
      </c>
      <c r="H43" s="7"/>
    </row>
    <row r="44" spans="1:8" ht="30" customHeight="1">
      <c r="A44" s="7">
        <v>42</v>
      </c>
      <c r="B44" s="7" t="str">
        <f>"537520231117134241126728"</f>
        <v>537520231117134241126728</v>
      </c>
      <c r="C44" s="7" t="str">
        <f t="shared" si="0"/>
        <v>0101</v>
      </c>
      <c r="D44" s="7" t="s">
        <v>9</v>
      </c>
      <c r="E44" s="7" t="s">
        <v>10</v>
      </c>
      <c r="F44" s="7" t="str">
        <f>"李斯妮"</f>
        <v>李斯妮</v>
      </c>
      <c r="G44" s="7" t="str">
        <f t="shared" si="3"/>
        <v>女</v>
      </c>
      <c r="H44" s="7"/>
    </row>
    <row r="45" spans="1:8" ht="30" customHeight="1">
      <c r="A45" s="7">
        <v>43</v>
      </c>
      <c r="B45" s="7" t="str">
        <f>"537520231119211432126738"</f>
        <v>537520231119211432126738</v>
      </c>
      <c r="C45" s="7" t="str">
        <f t="shared" si="0"/>
        <v>0101</v>
      </c>
      <c r="D45" s="7" t="s">
        <v>9</v>
      </c>
      <c r="E45" s="7" t="s">
        <v>10</v>
      </c>
      <c r="F45" s="7" t="str">
        <f>"翁利燕"</f>
        <v>翁利燕</v>
      </c>
      <c r="G45" s="7" t="str">
        <f t="shared" si="3"/>
        <v>女</v>
      </c>
      <c r="H45" s="7"/>
    </row>
    <row r="46" spans="1:8" ht="30" customHeight="1">
      <c r="A46" s="7">
        <v>44</v>
      </c>
      <c r="B46" s="7" t="str">
        <f>"537520231119223227126741"</f>
        <v>537520231119223227126741</v>
      </c>
      <c r="C46" s="7" t="str">
        <f t="shared" si="0"/>
        <v>0101</v>
      </c>
      <c r="D46" s="7" t="s">
        <v>9</v>
      </c>
      <c r="E46" s="7" t="s">
        <v>10</v>
      </c>
      <c r="F46" s="7" t="str">
        <f>"钟璐娜"</f>
        <v>钟璐娜</v>
      </c>
      <c r="G46" s="7" t="str">
        <f t="shared" si="3"/>
        <v>女</v>
      </c>
      <c r="H46" s="7"/>
    </row>
    <row r="47" spans="1:8" ht="30" customHeight="1">
      <c r="A47" s="7">
        <v>45</v>
      </c>
      <c r="B47" s="7" t="str">
        <f>"537520231120082540126742"</f>
        <v>537520231120082540126742</v>
      </c>
      <c r="C47" s="7" t="str">
        <f t="shared" si="0"/>
        <v>0101</v>
      </c>
      <c r="D47" s="7" t="s">
        <v>9</v>
      </c>
      <c r="E47" s="7" t="s">
        <v>10</v>
      </c>
      <c r="F47" s="7" t="str">
        <f>"陈瑜"</f>
        <v>陈瑜</v>
      </c>
      <c r="G47" s="7" t="str">
        <f t="shared" si="3"/>
        <v>女</v>
      </c>
      <c r="H47" s="7"/>
    </row>
    <row r="48" spans="1:8" ht="30" customHeight="1">
      <c r="A48" s="7">
        <v>46</v>
      </c>
      <c r="B48" s="7" t="str">
        <f>"537520231120092127126744"</f>
        <v>537520231120092127126744</v>
      </c>
      <c r="C48" s="7" t="str">
        <f t="shared" si="0"/>
        <v>0101</v>
      </c>
      <c r="D48" s="7" t="s">
        <v>9</v>
      </c>
      <c r="E48" s="7" t="s">
        <v>10</v>
      </c>
      <c r="F48" s="7" t="str">
        <f>"林宝芸"</f>
        <v>林宝芸</v>
      </c>
      <c r="G48" s="7" t="str">
        <f t="shared" si="3"/>
        <v>女</v>
      </c>
      <c r="H48" s="7"/>
    </row>
    <row r="49" spans="1:8" ht="30" customHeight="1">
      <c r="A49" s="7">
        <v>47</v>
      </c>
      <c r="B49" s="7" t="str">
        <f>"537520231120094531126745"</f>
        <v>537520231120094531126745</v>
      </c>
      <c r="C49" s="7" t="str">
        <f t="shared" si="0"/>
        <v>0101</v>
      </c>
      <c r="D49" s="7" t="s">
        <v>9</v>
      </c>
      <c r="E49" s="7" t="s">
        <v>10</v>
      </c>
      <c r="F49" s="7" t="str">
        <f>"黄允"</f>
        <v>黄允</v>
      </c>
      <c r="G49" s="7" t="str">
        <f>"男"</f>
        <v>男</v>
      </c>
      <c r="H49" s="7"/>
    </row>
    <row r="50" spans="1:8" ht="30" customHeight="1">
      <c r="A50" s="7">
        <v>48</v>
      </c>
      <c r="B50" s="7" t="str">
        <f>"537520231120102154126746"</f>
        <v>537520231120102154126746</v>
      </c>
      <c r="C50" s="7" t="str">
        <f t="shared" si="0"/>
        <v>0101</v>
      </c>
      <c r="D50" s="7" t="s">
        <v>9</v>
      </c>
      <c r="E50" s="7" t="s">
        <v>10</v>
      </c>
      <c r="F50" s="7" t="str">
        <f>"唐容"</f>
        <v>唐容</v>
      </c>
      <c r="G50" s="7" t="str">
        <f>"女"</f>
        <v>女</v>
      </c>
      <c r="H50" s="7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2023-11-20T09:14:08Z</dcterms:created>
  <dcterms:modified xsi:type="dcterms:W3CDTF">2023-11-20T09:52:12Z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01413B92786A48179C067A8A9F82587E_13</vt:lpwstr>
  </property>
  <property fmtid="{D5CDD505-2E9C-101B-9397-08002B2CF9AE}" pid="4" name="KSOProductBuildV">
    <vt:lpwstr>2052-12.1.0.15712</vt:lpwstr>
  </property>
</Properties>
</file>